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8" i="1" l="1"/>
  <c r="C56" i="1"/>
  <c r="H24" i="1"/>
  <c r="H20" i="1"/>
  <c r="H17" i="1"/>
  <c r="H21" i="1"/>
  <c r="H31" i="1" l="1"/>
  <c r="H16" i="1" l="1"/>
  <c r="H48" i="1" l="1"/>
  <c r="H27" i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<sst xmlns="http://schemas.openxmlformats.org/spreadsheetml/2006/main" count="54" uniqueCount="34">
  <si>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</si>
  <si>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</si>
  <si>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</si>
  <si>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</si>
  <si>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</si>
  <si>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</si>
  <si>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</si>
  <si>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</si>
  <si>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</si>
  <si>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</si>
  <si>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</si>
  <si>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</si>
  <si>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</si>
  <si>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</si>
  <si>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</si>
  <si>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</si>
  <si>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</si>
  <si>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</si>
  <si>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</si>
  <si>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</si>
  <si>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</si>
  <si>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</si>
  <si>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</si>
  <si>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</si>
  <si>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</si>
  <si>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Dana:15.06.2020.</t>
  </si>
  <si>
    <t>Primljena i neutrošena participacija od 15.06.2020.</t>
  </si>
  <si>
    <t>Dana 15.06.2020.godine Dom zdravlja Požarevac nije izvršio plaćanje prema dobavljačima:</t>
  </si>
  <si>
    <t>Vega</t>
  </si>
  <si>
    <t>Farmalogist</t>
  </si>
  <si>
    <t>UKUPNO LEKOVI-DIREKTNA PLAĆANJA</t>
  </si>
  <si>
    <t>Phoenih Pharma</t>
  </si>
  <si>
    <t>UKUPNO OKTREOTID-DIREKTNA PLAĆANJA</t>
  </si>
  <si>
    <t>160316/20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</si>
</sst>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B37" zoomScaleNormal="100" workbookViewId="0">
      <selection activeCell="G54" sqref="G54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6" t="s">
        <v>0</v>
      </c>
      <c r="D2" s="36"/>
      <c r="E2" s="36"/>
      <c r="F2" s="36"/>
      <c r="G2" s="36"/>
    </row>
    <row r="4" spans="2:15" x14ac:dyDescent="0.25">
      <c r="B4" s="37" t="s">
        <v>1</v>
      </c>
      <c r="C4" s="37"/>
      <c r="D4" s="37"/>
    </row>
    <row r="5" spans="2:15" x14ac:dyDescent="0.25">
      <c r="B5" s="37" t="s">
        <v>7</v>
      </c>
      <c r="C5" s="37"/>
      <c r="D5" s="37"/>
    </row>
    <row r="6" spans="2:15" x14ac:dyDescent="0.25">
      <c r="B6" s="37" t="s">
        <v>8</v>
      </c>
      <c r="C6" s="37"/>
      <c r="D6" s="37"/>
    </row>
    <row r="7" spans="2:15" x14ac:dyDescent="0.25">
      <c r="I7" s="11"/>
      <c r="J7" s="11"/>
    </row>
    <row r="8" spans="2:15" x14ac:dyDescent="0.25">
      <c r="B8" s="38" t="s">
        <v>25</v>
      </c>
      <c r="C8" s="38"/>
      <c r="D8" s="38"/>
      <c r="E8" s="38"/>
      <c r="F8" s="38"/>
      <c r="G8" s="38"/>
      <c r="H8" s="3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43997</v>
      </c>
      <c r="H12" s="23">
        <v>3428675.38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43997</v>
      </c>
      <c r="H13" s="3">
        <f>H14+H25-H32-H42</f>
        <v>3423970.7099999986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43997</v>
      </c>
      <c r="H14" s="4">
        <f>H15+H16+H17+H18+H19+H20+H21+H22+H23+H24</f>
        <v>3509216.0599999987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v>0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26">
        <f>1047757.33-2500-8673.16+1066750-1028712.39-750-83300+1066750-115029.37+194283.49+80000-1034021.11-5556.89</f>
        <v>1176997.8999999997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f>128350.2+113982</f>
        <v>242332.2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104804.67</v>
      </c>
      <c r="I18" s="11"/>
      <c r="J18" s="11"/>
    </row>
    <row r="19" spans="2:13" x14ac:dyDescent="0.25">
      <c r="B19" s="30" t="s">
        <v>2</v>
      </c>
      <c r="C19" s="31"/>
      <c r="D19" s="31"/>
      <c r="E19" s="31"/>
      <c r="F19" s="32"/>
      <c r="G19" s="12"/>
      <c r="H19" s="10">
        <v>0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</f>
        <v>1707559.4099999992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864398.85-3505-804069.37-35029.72+4-1600-19614.27+19562.7+319357-163720.27-20908.61-30744.2-22191.23-37488</f>
        <v>64451.880000000005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v>0</v>
      </c>
      <c r="I23" s="11"/>
      <c r="J23" s="11"/>
      <c r="K23" s="8"/>
      <c r="L23" s="8"/>
    </row>
    <row r="24" spans="2:13" x14ac:dyDescent="0.25">
      <c r="B24" s="30" t="s">
        <v>26</v>
      </c>
      <c r="C24" s="31"/>
      <c r="D24" s="31"/>
      <c r="E24" s="31"/>
      <c r="F24" s="32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</f>
        <v>213070</v>
      </c>
      <c r="I24" s="11"/>
      <c r="J24" s="11"/>
      <c r="K24" s="8"/>
      <c r="L24" s="8"/>
    </row>
    <row r="25" spans="2:13" x14ac:dyDescent="0.25">
      <c r="B25" s="33" t="s">
        <v>24</v>
      </c>
      <c r="C25" s="34"/>
      <c r="D25" s="34"/>
      <c r="E25" s="34"/>
      <c r="F25" s="35"/>
      <c r="G25" s="16">
        <v>43997</v>
      </c>
      <c r="H25" s="4">
        <f>H26+H27+H28+H29+H30+H31</f>
        <v>261891.52000000002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1"/>
      <c r="J26" s="11"/>
      <c r="K26" s="8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0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v>0</v>
      </c>
      <c r="I30" s="11"/>
      <c r="J30" s="11"/>
    </row>
    <row r="31" spans="2:13" x14ac:dyDescent="0.25">
      <c r="B31" s="30" t="s">
        <v>26</v>
      </c>
      <c r="C31" s="31"/>
      <c r="D31" s="31"/>
      <c r="E31" s="31"/>
      <c r="F31" s="32"/>
      <c r="G31" s="2"/>
      <c r="H31" s="10">
        <f>2795+5590+18015+3300+5800+2900+2715+2987+543</f>
        <v>44645</v>
      </c>
      <c r="I31" s="11"/>
      <c r="J31" s="11"/>
    </row>
    <row r="32" spans="2:13" x14ac:dyDescent="0.25">
      <c r="B32" s="46" t="s">
        <v>16</v>
      </c>
      <c r="C32" s="47"/>
      <c r="D32" s="47"/>
      <c r="E32" s="47"/>
      <c r="F32" s="48"/>
      <c r="G32" s="17">
        <v>43997</v>
      </c>
      <c r="H32" s="5">
        <f>SUM(H33:H41)</f>
        <v>347136.87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5">
        <v>0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3">
        <v>0</v>
      </c>
      <c r="I34" s="11"/>
      <c r="J34" s="11"/>
      <c r="L34" s="8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242332.2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104804.67</v>
      </c>
      <c r="I36" s="11"/>
      <c r="J36" s="11"/>
      <c r="L36" s="8"/>
    </row>
    <row r="37" spans="2:12" x14ac:dyDescent="0.25">
      <c r="B37" s="30" t="s">
        <v>2</v>
      </c>
      <c r="C37" s="31"/>
      <c r="D37" s="31"/>
      <c r="E37" s="31"/>
      <c r="F37" s="32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v>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0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0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0</v>
      </c>
      <c r="I41" s="11"/>
      <c r="J41" s="11"/>
      <c r="K41" s="8"/>
    </row>
    <row r="42" spans="2:12" x14ac:dyDescent="0.25">
      <c r="B42" s="46" t="s">
        <v>21</v>
      </c>
      <c r="C42" s="47"/>
      <c r="D42" s="47"/>
      <c r="E42" s="47"/>
      <c r="F42" s="48"/>
      <c r="G42" s="17">
        <v>43997</v>
      </c>
      <c r="H42" s="5">
        <f>SUM(H43:H47)</f>
        <v>0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  <c r="K46" s="8"/>
    </row>
    <row r="47" spans="2:12" x14ac:dyDescent="0.25">
      <c r="B47" s="30" t="s">
        <v>15</v>
      </c>
      <c r="C47" s="31"/>
      <c r="D47" s="31"/>
      <c r="E47" s="31"/>
      <c r="F47" s="32"/>
      <c r="G47" s="2"/>
      <c r="H47" s="10">
        <v>0</v>
      </c>
      <c r="I47" s="11"/>
      <c r="J47" s="11"/>
    </row>
    <row r="48" spans="2:12" x14ac:dyDescent="0.25">
      <c r="B48" s="52" t="s">
        <v>18</v>
      </c>
      <c r="C48" s="53"/>
      <c r="D48" s="53"/>
      <c r="E48" s="53"/>
      <c r="F48" s="54"/>
      <c r="G48" s="18">
        <v>43997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30" t="s">
        <v>17</v>
      </c>
      <c r="C49" s="31"/>
      <c r="D49" s="31"/>
      <c r="E49" s="31"/>
      <c r="F49" s="32"/>
      <c r="G49" s="27"/>
      <c r="H49" s="3">
        <v>0</v>
      </c>
      <c r="I49" s="11"/>
      <c r="J49" s="11"/>
    </row>
    <row r="50" spans="2:11" x14ac:dyDescent="0.25">
      <c r="B50" s="49" t="s">
        <v>4</v>
      </c>
      <c r="C50" s="50"/>
      <c r="D50" s="50"/>
      <c r="E50" s="50"/>
      <c r="F50" s="51"/>
      <c r="G50" s="2"/>
      <c r="H50" s="7">
        <f>H14+H25-H32-H42+H48-H49</f>
        <v>3428675.3799999985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128350.2</v>
      </c>
      <c r="D54" s="28" t="s">
        <v>33</v>
      </c>
    </row>
    <row r="55" spans="2:11" x14ac:dyDescent="0.25">
      <c r="B55" s="2" t="s">
        <v>29</v>
      </c>
      <c r="C55" s="3">
        <v>113982</v>
      </c>
      <c r="D55" s="28">
        <v>190702360</v>
      </c>
    </row>
    <row r="56" spans="2:11" x14ac:dyDescent="0.25">
      <c r="B56" s="55" t="s">
        <v>30</v>
      </c>
      <c r="C56" s="7">
        <f>SUM(C54:C55)</f>
        <v>242332.2</v>
      </c>
      <c r="D56" s="28"/>
    </row>
    <row r="57" spans="2:11" x14ac:dyDescent="0.25">
      <c r="B57" s="2" t="s">
        <v>31</v>
      </c>
      <c r="C57" s="3">
        <v>104804.67</v>
      </c>
      <c r="D57" s="28">
        <v>190909219</v>
      </c>
    </row>
    <row r="58" spans="2:11" x14ac:dyDescent="0.25">
      <c r="B58" s="29" t="s">
        <v>32</v>
      </c>
      <c r="C58" s="7">
        <f>SUM(C57)</f>
        <v>104804.67</v>
      </c>
      <c r="D58" s="2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2020-06-16T12:06:55Z</dcterms:modified>
</cp:coreProperties>
</file>